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<sst xmlns="http://schemas.openxmlformats.org/spreadsheetml/2006/main" count="68" uniqueCount="57">
  <si>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</si>
  <si>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</si>
  <si>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</si>
  <si>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</si>
  <si>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</si>
  <si>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</si>
  <si>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</si>
  <si>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</si>
  <si>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</si>
  <si>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</si>
  <si>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</si>
  <si>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</si>
  <si>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</si>
  <si>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</si>
  <si>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</si>
  <si>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</si>
  <si>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</si>
  <si>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</si>
  <si>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</si>
  <si>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</si>
  <si>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</si>
  <si>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</si>
  <si>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 xml:space="preserve">о размере платы за содержание жилого помещения </t>
  </si>
  <si>
    <t>Работы по текущему ремонту общего имущества</t>
  </si>
  <si>
    <t>План текущего ремонта</t>
  </si>
  <si>
    <t>Работы, выполняемые в целях надлежащего содержания систем ВДГО</t>
  </si>
  <si>
    <t>Предложение собственникам помещений в МКД пр. Победы дом №23/17</t>
  </si>
  <si>
    <t>* -</t>
  </si>
  <si>
    <t>Стоимость работ, услуг в год, руб.</t>
  </si>
  <si>
    <r>
      <t>1,57</t>
    </r>
    <r>
      <rPr>
        <sz val="14"/>
        <color indexed="8"/>
        <rFont val="Calibri"/>
        <family val="2"/>
      </rPr>
      <t>*руб/кв.м.  х 2678,5</t>
    </r>
  </si>
  <si>
    <t xml:space="preserve"> 0,90 руб/кв.м.  х 2678,5</t>
  </si>
  <si>
    <t>15,47 руб/кв.м.  х 2678,5</t>
  </si>
  <si>
    <t>1,57 руб./кв.м. - расценка УО на выполнение функций по управлению МКД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</si>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</sst>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-&#1083;&#1080;&#1092;&#1090;-&#1074;&#1076;&#1075;&#1086;+\&#1041;&#1077;&#1083;&#1103;&#1077;&#1074;&#1072;%207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7">
      <selection activeCell="B15" sqref="B15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26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22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10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15" t="s">
        <v>28</v>
      </c>
      <c r="F7" s="6"/>
      <c r="G7" s="5" t="s">
        <v>8</v>
      </c>
      <c r="H7" s="5" t="s">
        <v>9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29</v>
      </c>
      <c r="D8" s="8">
        <f>1.57*H9</f>
        <v>4205.245</v>
      </c>
      <c r="E8" s="16">
        <f>ROUND(D8*12,5)</f>
        <v>50462.94</v>
      </c>
      <c r="F8" s="6"/>
      <c r="G8" s="7" t="s">
        <v>11</v>
      </c>
      <c r="H8" s="8">
        <f>D11</f>
        <v>48052.29000000001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31</v>
      </c>
      <c r="D9" s="8">
        <f>15.47*H9</f>
        <v>41436.395000000004</v>
      </c>
      <c r="E9" s="16">
        <f>ROUND(D9*12,5)</f>
        <v>497236.74</v>
      </c>
      <c r="F9" s="6"/>
      <c r="G9" s="7" t="s">
        <v>16</v>
      </c>
      <c r="H9" s="5">
        <v>2678.5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23</v>
      </c>
      <c r="C10" s="5" t="s">
        <v>30</v>
      </c>
      <c r="D10" s="8">
        <f>0.9*H9</f>
        <v>2410.65</v>
      </c>
      <c r="E10" s="16">
        <f>ROUND(D10*12,5)</f>
        <v>28927.8</v>
      </c>
      <c r="F10" s="6"/>
      <c r="G10" s="7" t="s">
        <v>20</v>
      </c>
      <c r="H10" s="12">
        <f>H8/H9</f>
        <v>17.94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21</v>
      </c>
      <c r="C11" s="5"/>
      <c r="D11" s="8">
        <f>SUM(D8:D10)</f>
        <v>48052.29000000001</v>
      </c>
      <c r="E11" s="16">
        <f>SUM(E8:E10)</f>
        <v>576627.48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27</v>
      </c>
      <c r="B13" s="14" t="s">
        <v>32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7">
      <selection activeCell="C18" sqref="C18"/>
    </sheetView>
  </sheetViews>
  <sheetFormatPr defaultColWidth="8.8515625" defaultRowHeight="15"/>
  <cols>
    <col min="1" max="1" width="6.57421875" style="17" customWidth="1"/>
    <col min="2" max="2" width="93.7109375" style="17" customWidth="1"/>
    <col min="3" max="3" width="13.28125" style="17" customWidth="1"/>
    <col min="4" max="4" width="16.28125" style="17" customWidth="1"/>
    <col min="5" max="5" width="53.00390625" style="18" customWidth="1"/>
    <col min="6" max="16384" width="8.8515625" style="17" customWidth="1"/>
  </cols>
  <sheetData>
    <row r="1" ht="15">
      <c r="A1" s="17" t="s">
        <v>33</v>
      </c>
    </row>
    <row r="2" ht="15">
      <c r="A2" s="17" t="s">
        <v>15</v>
      </c>
    </row>
    <row r="4" spans="1:5" s="20" customFormat="1" ht="66" customHeight="1">
      <c r="A4" s="19" t="s">
        <v>12</v>
      </c>
      <c r="B4" s="19" t="s">
        <v>13</v>
      </c>
      <c r="C4" s="19" t="s">
        <v>34</v>
      </c>
      <c r="D4" s="19" t="s">
        <v>35</v>
      </c>
      <c r="E4" s="19" t="s">
        <v>17</v>
      </c>
    </row>
    <row r="5" spans="1:5" s="25" customFormat="1" ht="25.5" customHeight="1">
      <c r="A5" s="21">
        <v>1</v>
      </c>
      <c r="B5" s="22" t="s">
        <v>36</v>
      </c>
      <c r="C5" s="23">
        <v>0.59</v>
      </c>
      <c r="D5" s="24">
        <f>C5*Расчет!$H$9*12</f>
        <v>18963.78</v>
      </c>
      <c r="E5" s="22" t="s">
        <v>18</v>
      </c>
    </row>
    <row r="6" spans="1:5" s="25" customFormat="1" ht="30">
      <c r="A6" s="21">
        <v>2</v>
      </c>
      <c r="B6" s="22" t="s">
        <v>37</v>
      </c>
      <c r="C6" s="23">
        <f>SUM(C7:C10)</f>
        <v>4.98</v>
      </c>
      <c r="D6" s="23">
        <f>SUM(D7:D10)</f>
        <v>160067.16</v>
      </c>
      <c r="E6" s="22" t="s">
        <v>18</v>
      </c>
    </row>
    <row r="7" spans="1:5" ht="19.5" customHeight="1">
      <c r="A7" s="26" t="s">
        <v>38</v>
      </c>
      <c r="B7" s="27" t="s">
        <v>39</v>
      </c>
      <c r="C7" s="28">
        <v>0.23</v>
      </c>
      <c r="D7" s="29">
        <f>C7*Расчет!$H$9*12</f>
        <v>7392.660000000001</v>
      </c>
      <c r="E7" s="27" t="s">
        <v>18</v>
      </c>
    </row>
    <row r="8" spans="1:5" ht="30">
      <c r="A8" s="26" t="s">
        <v>40</v>
      </c>
      <c r="B8" s="27" t="s">
        <v>41</v>
      </c>
      <c r="C8" s="30">
        <v>3.81</v>
      </c>
      <c r="D8" s="29">
        <f>C8*Расчет!$H$9*12</f>
        <v>122461.02000000002</v>
      </c>
      <c r="E8" s="27" t="s">
        <v>18</v>
      </c>
    </row>
    <row r="9" spans="1:5" ht="17.25" customHeight="1">
      <c r="A9" s="26" t="s">
        <v>42</v>
      </c>
      <c r="B9" s="27" t="s">
        <v>43</v>
      </c>
      <c r="C9" s="28">
        <v>0.49</v>
      </c>
      <c r="D9" s="29">
        <f>C9*Расчет!$H$9*12</f>
        <v>15749.579999999998</v>
      </c>
      <c r="E9" s="27" t="s">
        <v>18</v>
      </c>
    </row>
    <row r="10" spans="1:5" ht="21.75" customHeight="1">
      <c r="A10" s="26" t="s">
        <v>44</v>
      </c>
      <c r="B10" s="27" t="s">
        <v>25</v>
      </c>
      <c r="C10" s="28">
        <v>0.45</v>
      </c>
      <c r="D10" s="29">
        <f>C10*Расчет!$H$9*12</f>
        <v>14463.900000000001</v>
      </c>
      <c r="E10" s="27" t="s">
        <v>18</v>
      </c>
    </row>
    <row r="11" spans="1:5" s="25" customFormat="1" ht="21.75" customHeight="1">
      <c r="A11" s="21">
        <v>3</v>
      </c>
      <c r="B11" s="22" t="s">
        <v>45</v>
      </c>
      <c r="C11" s="31">
        <f>SUM(C12:C15)</f>
        <v>9.899999999999999</v>
      </c>
      <c r="D11" s="31">
        <f>SUM(D12:D15)</f>
        <v>318205.8</v>
      </c>
      <c r="E11" s="22" t="s">
        <v>18</v>
      </c>
    </row>
    <row r="12" spans="1:5" ht="18" customHeight="1">
      <c r="A12" s="26" t="s">
        <v>46</v>
      </c>
      <c r="B12" s="27" t="s">
        <v>14</v>
      </c>
      <c r="C12" s="28">
        <f>3.85+0.13</f>
        <v>3.98</v>
      </c>
      <c r="D12" s="29">
        <f>C12*Расчет!$H$9*12</f>
        <v>127925.16</v>
      </c>
      <c r="E12" s="27" t="s">
        <v>18</v>
      </c>
    </row>
    <row r="13" spans="1:5" ht="45">
      <c r="A13" s="26" t="s">
        <v>47</v>
      </c>
      <c r="B13" s="27" t="s">
        <v>48</v>
      </c>
      <c r="C13" s="28">
        <v>4.76</v>
      </c>
      <c r="D13" s="29">
        <f>C13*Расчет!$H$9*12</f>
        <v>152995.91999999998</v>
      </c>
      <c r="E13" s="27" t="s">
        <v>18</v>
      </c>
    </row>
    <row r="14" spans="1:5" ht="30">
      <c r="A14" s="26" t="s">
        <v>49</v>
      </c>
      <c r="B14" s="27" t="s">
        <v>50</v>
      </c>
      <c r="C14" s="30">
        <v>0.2</v>
      </c>
      <c r="D14" s="29">
        <f>C14*Расчет!$H$9*12</f>
        <v>6428.400000000001</v>
      </c>
      <c r="E14" s="27" t="s">
        <v>18</v>
      </c>
    </row>
    <row r="15" spans="1:5" ht="18" customHeight="1">
      <c r="A15" s="26" t="s">
        <v>51</v>
      </c>
      <c r="B15" s="27" t="s">
        <v>52</v>
      </c>
      <c r="C15" s="30">
        <v>0.96</v>
      </c>
      <c r="D15" s="29">
        <f>C15*Расчет!$H$9*12</f>
        <v>30856.32</v>
      </c>
      <c r="E15" s="27" t="s">
        <v>18</v>
      </c>
    </row>
    <row r="16" spans="1:5" s="25" customFormat="1" ht="24" customHeight="1">
      <c r="A16" s="21">
        <v>4</v>
      </c>
      <c r="B16" s="22" t="s">
        <v>53</v>
      </c>
      <c r="C16" s="31">
        <v>1.57</v>
      </c>
      <c r="D16" s="24">
        <f>C16*Расчет!$H$9*12</f>
        <v>50462.94</v>
      </c>
      <c r="E16" s="22" t="s">
        <v>54</v>
      </c>
    </row>
    <row r="17" spans="1:5" s="25" customFormat="1" ht="15" customHeight="1">
      <c r="A17" s="21">
        <v>5</v>
      </c>
      <c r="B17" s="22" t="s">
        <v>55</v>
      </c>
      <c r="C17" s="31">
        <v>0.9</v>
      </c>
      <c r="D17" s="24">
        <f>C17*Расчет!$H$9*12</f>
        <v>28927.800000000003</v>
      </c>
      <c r="E17" s="22" t="s">
        <v>24</v>
      </c>
    </row>
    <row r="18" spans="1:5" s="25" customFormat="1" ht="16.5" customHeight="1">
      <c r="A18" s="31"/>
      <c r="B18" s="22" t="s">
        <v>56</v>
      </c>
      <c r="C18" s="31">
        <f>C5+C6+C11+C16+C17</f>
        <v>17.939999999999998</v>
      </c>
      <c r="D18" s="24">
        <f>D5+D6+D11+D16+D17</f>
        <v>576627.48</v>
      </c>
      <c r="E18" s="2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2022-12-26T07:34:37Z</dcterms:modified>
  <cp:category/>
  <cp:version/>
  <cp:contentType/>
  <cp:contentStatus/>
</cp:coreProperties>
</file>